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Лист1!$A$7:$W$21</definedName>
    <definedName name="_xlnm.Print_Titles" localSheetId="0">Лист1!$3:$6</definedName>
    <definedName name="_xlnm.Print_Area" localSheetId="0">Лист1!$A$1:$W$24</definedName>
  </definedNames>
  <calcPr calcId="145621"/>
</workbook>
</file>

<file path=xl/calcChain.xml><?xml version="1.0" encoding="utf-8"?>
<calcChain xmlns="http://schemas.openxmlformats.org/spreadsheetml/2006/main">
  <c r="O10" i="1" l="1"/>
  <c r="O9" i="1" s="1"/>
  <c r="O8" i="1" s="1"/>
  <c r="O11" i="1"/>
  <c r="Q11" i="1" s="1"/>
  <c r="O12" i="1"/>
  <c r="Q12" i="1" s="1"/>
  <c r="P18" i="1"/>
  <c r="P17" i="1" s="1"/>
  <c r="O18" i="1"/>
  <c r="Q18" i="1" s="1"/>
  <c r="Q17" i="1" s="1"/>
  <c r="P20" i="1"/>
  <c r="P19" i="1" s="1"/>
  <c r="O20" i="1"/>
  <c r="O19" i="1" s="1"/>
  <c r="P15" i="1"/>
  <c r="O15" i="1"/>
  <c r="P16" i="1"/>
  <c r="O16" i="1"/>
  <c r="O17" i="1" l="1"/>
  <c r="O7" i="1" s="1"/>
  <c r="Q10" i="1"/>
  <c r="Q9" i="1" s="1"/>
  <c r="Q8" i="1" s="1"/>
  <c r="Q7" i="1" s="1"/>
  <c r="R8" i="1"/>
  <c r="R9" i="1"/>
  <c r="R18" i="1"/>
  <c r="R17" i="1" s="1"/>
  <c r="R7" i="1" s="1"/>
  <c r="R12" i="1"/>
  <c r="R11" i="1"/>
  <c r="R10" i="1"/>
  <c r="P7" i="1"/>
  <c r="P6" i="1"/>
  <c r="Q6" i="1" s="1"/>
  <c r="R6" i="1" s="1"/>
  <c r="S6" i="1" s="1"/>
  <c r="T6" i="1" s="1"/>
  <c r="U6" i="1" s="1"/>
  <c r="V6" i="1" s="1"/>
  <c r="W6" i="1" s="1"/>
  <c r="O6" i="1"/>
  <c r="N8" i="1" l="1"/>
  <c r="M8" i="1"/>
  <c r="H8" i="1"/>
  <c r="H15" i="1"/>
  <c r="N19" i="1" l="1"/>
  <c r="H20" i="1"/>
  <c r="M20" i="1" s="1"/>
  <c r="M19" i="1" s="1"/>
  <c r="H18" i="1"/>
  <c r="H17" i="1" s="1"/>
  <c r="M11" i="1"/>
  <c r="M12" i="1"/>
  <c r="M10" i="1"/>
  <c r="M16" i="1"/>
  <c r="N16" i="1" s="1"/>
  <c r="H9" i="1"/>
  <c r="H19" i="1" l="1"/>
  <c r="H7" i="1" s="1"/>
  <c r="M9" i="1"/>
  <c r="N9" i="1" s="1"/>
  <c r="M15" i="1"/>
  <c r="M18" i="1"/>
  <c r="M17" i="1" s="1"/>
  <c r="N15" i="1" l="1"/>
  <c r="M7" i="1"/>
  <c r="N7" i="1" s="1"/>
</calcChain>
</file>

<file path=xl/sharedStrings.xml><?xml version="1.0" encoding="utf-8"?>
<sst xmlns="http://schemas.openxmlformats.org/spreadsheetml/2006/main" count="82" uniqueCount="63">
  <si>
    <t>№ п/п</t>
  </si>
  <si>
    <t>Наименование проекта</t>
  </si>
  <si>
    <t xml:space="preserve">Проект ИПР 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</si>
  <si>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</si>
  <si>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</si>
  <si>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</si>
  <si>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</si>
  <si>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</si>
  <si>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</si>
  <si>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</si>
  <si>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</si>
  <si>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</si>
  <si>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</si>
  <si>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</si>
  <si>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1.1.</t>
  </si>
  <si>
    <t>Реконструкция и перевооружение объектов  электросетевого хозяйства</t>
  </si>
  <si>
    <t>1.1.1.</t>
  </si>
  <si>
    <t>1.1.2.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</si>
  <si>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</si>
  <si>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</si>
  <si>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</si>
  <si>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</si>
  <si>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</si>
  <si>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</si>
  <si>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3.3.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</si>
  <si>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</si>
  <si>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</si>
  <si>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</si>
  <si>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</si>
  <si>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</si>
  <si>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</si>
  <si>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</si>
  <si>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</si>
  <si>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 xml:space="preserve">Полная 
стоимость 
строительства в 2017 году в утверждённой ИПР, млн. руб. без НДС  </t>
  </si>
  <si>
    <t xml:space="preserve">Полная 
стоимость 
строительства в 2017 году, 
млн. руб. без НДС  </t>
  </si>
  <si>
    <t>ВСЕГО</t>
  </si>
  <si>
    <t>Директор</t>
  </si>
  <si>
    <t>Е.В.Гозун</t>
  </si>
  <si>
    <t>Мотивированная позиция ООО "ИнвестГрадСтрой" (Обоснование изменения   стоимости, включения/исключения проекта в ИПР)\</t>
  </si>
  <si>
    <t>Замена масленых выключателей на вакуумные выключатели с установкой систем телемеханики и СДТУ на ЗРУ-6кВ п\с "ГПЗ-5"</t>
  </si>
  <si>
    <t>Замена масленых выключателей на вакуумные выключатели с установкой систем телемеханики и СДТУ на РП-2</t>
  </si>
  <si>
    <t>1.1.3.</t>
  </si>
  <si>
    <t>Замена масленых выключателей на вакуумные выключатели с установкой систем телемеханики и СДТУ на РП-1</t>
  </si>
  <si>
    <t>Реконструкция  оборудования РУ-3 и РУ-3А (инв.№ 0000024 и № 0000055)в БРТП-3</t>
  </si>
  <si>
    <t>Приобретение земельных участков под  размещение электросетевых активов</t>
  </si>
  <si>
    <t xml:space="preserve">Легковой служебный автомобиль </t>
  </si>
  <si>
    <t>ООО "ИнвестГрадСтрой"</t>
  </si>
  <si>
    <t>Идентификатор инвестиционного проекта</t>
  </si>
  <si>
    <t xml:space="preserve">Утверждённая ИПР (Приказ ДТР ТО № 6-255 от 27.10.2017 в редакции Приказ ДТР от 29.10.2018 № 6-224 )        </t>
  </si>
  <si>
    <t>Принято решение о целесообразности выполнять работы полностью в одном периоде</t>
  </si>
  <si>
    <t>3 квартал 2019 г.</t>
  </si>
  <si>
    <t>30.09.2019 г.</t>
  </si>
  <si>
    <t>Сводка поступивших предложений по корректировке  инвестиционной программы 2018-2019 гг. в части 2019 года</t>
  </si>
  <si>
    <t>31.12.2019 г.</t>
  </si>
  <si>
    <t>Перенести начало выполнения проекта на 2019 год</t>
  </si>
  <si>
    <t>Неиспользованную часть финансирования в 2018 году перенести на 2019 год</t>
  </si>
  <si>
    <t>По факту 2018 году из 1,448 млн. руб. было освоенно 0,1 млн.руб., из-за долгой процедуры перевода земельных участков из одной категории в другую.</t>
  </si>
  <si>
    <t>В том числе по годам реализации проекта</t>
  </si>
  <si>
    <t>2018 год</t>
  </si>
  <si>
    <t>Факт</t>
  </si>
  <si>
    <t>2019 год</t>
  </si>
  <si>
    <t>Корректировка плана</t>
  </si>
  <si>
    <t>План в редакции Приказа ДТР от 29.10.2018 № 6-224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</si>
</sst>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8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</cellStyleXfs>
  <cellXfs count="57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6" fontId="3" fillId="2" borderId="4" xfId="1" applyNumberFormat="1" applyFont="1" applyFill="1" applyBorder="1" applyAlignment="1">
      <alignment horizontal="center" vertical="center" wrapText="1"/>
    </xf>
    <xf numFmtId="166" fontId="3" fillId="2" borderId="13" xfId="1" applyNumberFormat="1" applyFont="1" applyFill="1" applyBorder="1" applyAlignment="1">
      <alignment horizontal="center" vertical="center" wrapText="1"/>
    </xf>
    <xf numFmtId="166" fontId="3" fillId="2" borderId="9" xfId="1" applyNumberFormat="1" applyFont="1" applyFill="1" applyBorder="1" applyAlignment="1">
      <alignment horizontal="center" vertical="center" wrapText="1"/>
    </xf>
  </cellXfs>
  <cellStyles count="228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6;%20&#1087;&#1088;&#1080;&#1082;&#1072;&#1079;&#1091;%20&#8470;114%201.1%201.2%201.3%202.2%204.1%204.2%204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48;&#1055;/D0228_1074205010351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1.2"/>
      <sheetName val="приложение 1.3. "/>
      <sheetName val="приложение 2.2"/>
      <sheetName val="Лист1"/>
      <sheetName val="3.1"/>
      <sheetName val="3.2"/>
      <sheetName val="4.1"/>
      <sheetName val="4.2"/>
      <sheetName val="4.3"/>
    </sheetNames>
    <sheetDataSet>
      <sheetData sheetId="0">
        <row r="48">
          <cell r="W48">
            <v>15.14</v>
          </cell>
        </row>
        <row r="54">
          <cell r="W54">
            <v>2.8957199999999998</v>
          </cell>
        </row>
        <row r="56">
          <cell r="W56">
            <v>0.59</v>
          </cell>
        </row>
      </sheetData>
      <sheetData sheetId="1">
        <row r="51">
          <cell r="AJ51">
            <v>2.4111864406779659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D0228_1074205010351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9">
          <cell r="G49">
            <v>0.78028691216666657</v>
          </cell>
        </row>
        <row r="50">
          <cell r="G50">
            <v>0.52019127366666662</v>
          </cell>
        </row>
        <row r="51">
          <cell r="G51">
            <v>0.62890338675000002</v>
          </cell>
        </row>
        <row r="105">
          <cell r="N105">
            <v>0.1</v>
          </cell>
          <cell r="U105">
            <v>1.4478599999999999</v>
          </cell>
        </row>
        <row r="107">
          <cell r="N107">
            <v>0.63474576000000005</v>
          </cell>
          <cell r="AW107">
            <v>0.59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view="pageBreakPreview" topLeftCell="C1" zoomScale="80" zoomScaleNormal="100" zoomScaleSheetLayoutView="80" workbookViewId="0">
      <selection activeCell="Q18" sqref="Q18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6.42578125" style="13" customWidth="1"/>
    <col min="5" max="5" width="17" style="13" customWidth="1"/>
    <col min="6" max="7" width="9.140625" style="13"/>
    <col min="8" max="8" width="15.85546875" style="13" customWidth="1"/>
    <col min="9" max="9" width="10.5703125" style="13" customWidth="1"/>
    <col min="10" max="10" width="10.7109375" style="13" customWidth="1"/>
    <col min="11" max="12" width="9.140625" style="13"/>
    <col min="13" max="13" width="14.42578125" style="13" customWidth="1"/>
    <col min="14" max="18" width="15.28515625" style="13" customWidth="1"/>
    <col min="19" max="19" width="30.28515625" style="13" customWidth="1"/>
    <col min="20" max="20" width="18.28515625" style="13" customWidth="1"/>
    <col min="21" max="22" width="13.42578125" style="13" customWidth="1"/>
    <col min="23" max="23" width="50.28515625" style="13" customWidth="1"/>
    <col min="24" max="16384" width="9.140625" style="1"/>
  </cols>
  <sheetData>
    <row r="1" spans="1:23" ht="14.25" x14ac:dyDescent="0.25">
      <c r="A1" s="43" t="s">
        <v>52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3" spans="1:23" s="13" customFormat="1" ht="35.25" customHeight="1" x14ac:dyDescent="0.25">
      <c r="A3" s="44" t="s">
        <v>0</v>
      </c>
      <c r="B3" s="44" t="s">
        <v>1</v>
      </c>
      <c r="C3" s="47" t="s">
        <v>47</v>
      </c>
      <c r="D3" s="44" t="s">
        <v>48</v>
      </c>
      <c r="E3" s="44"/>
      <c r="F3" s="44"/>
      <c r="G3" s="44"/>
      <c r="H3" s="44"/>
      <c r="I3" s="49" t="s">
        <v>2</v>
      </c>
      <c r="J3" s="50"/>
      <c r="K3" s="50"/>
      <c r="L3" s="50"/>
      <c r="M3" s="51"/>
      <c r="N3" s="42" t="s">
        <v>3</v>
      </c>
      <c r="O3" s="54" t="s">
        <v>57</v>
      </c>
      <c r="P3" s="55"/>
      <c r="Q3" s="55"/>
      <c r="R3" s="56"/>
      <c r="S3" s="42" t="s">
        <v>4</v>
      </c>
      <c r="T3" s="42" t="s">
        <v>5</v>
      </c>
      <c r="U3" s="42" t="s">
        <v>6</v>
      </c>
      <c r="V3" s="42" t="s">
        <v>7</v>
      </c>
      <c r="W3" s="44" t="s">
        <v>38</v>
      </c>
    </row>
    <row r="4" spans="1:23" s="13" customFormat="1" x14ac:dyDescent="0.25">
      <c r="A4" s="44"/>
      <c r="B4" s="44"/>
      <c r="C4" s="52"/>
      <c r="D4" s="44" t="s">
        <v>8</v>
      </c>
      <c r="E4" s="44" t="s">
        <v>9</v>
      </c>
      <c r="F4" s="42" t="s">
        <v>10</v>
      </c>
      <c r="G4" s="42"/>
      <c r="H4" s="42" t="s">
        <v>33</v>
      </c>
      <c r="I4" s="47" t="s">
        <v>8</v>
      </c>
      <c r="J4" s="47" t="s">
        <v>9</v>
      </c>
      <c r="K4" s="42" t="s">
        <v>10</v>
      </c>
      <c r="L4" s="42"/>
      <c r="M4" s="45" t="s">
        <v>34</v>
      </c>
      <c r="N4" s="42"/>
      <c r="O4" s="54" t="s">
        <v>58</v>
      </c>
      <c r="P4" s="56"/>
      <c r="Q4" s="54" t="s">
        <v>60</v>
      </c>
      <c r="R4" s="56"/>
      <c r="S4" s="42"/>
      <c r="T4" s="42"/>
      <c r="U4" s="42"/>
      <c r="V4" s="42"/>
      <c r="W4" s="44"/>
    </row>
    <row r="5" spans="1:23" s="12" customFormat="1" ht="86.25" customHeight="1" x14ac:dyDescent="0.25">
      <c r="A5" s="44"/>
      <c r="B5" s="44"/>
      <c r="C5" s="48"/>
      <c r="D5" s="44"/>
      <c r="E5" s="44"/>
      <c r="F5" s="14" t="s">
        <v>11</v>
      </c>
      <c r="G5" s="14" t="s">
        <v>12</v>
      </c>
      <c r="H5" s="42"/>
      <c r="I5" s="48"/>
      <c r="J5" s="48"/>
      <c r="K5" s="14" t="s">
        <v>11</v>
      </c>
      <c r="L5" s="14" t="s">
        <v>12</v>
      </c>
      <c r="M5" s="46"/>
      <c r="N5" s="42"/>
      <c r="O5" s="41" t="s">
        <v>62</v>
      </c>
      <c r="P5" s="41" t="s">
        <v>59</v>
      </c>
      <c r="Q5" s="41" t="s">
        <v>62</v>
      </c>
      <c r="R5" s="41" t="s">
        <v>61</v>
      </c>
      <c r="S5" s="42"/>
      <c r="T5" s="42"/>
      <c r="U5" s="42"/>
      <c r="V5" s="42"/>
      <c r="W5" s="44"/>
    </row>
    <row r="6" spans="1:23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f>N6+1</f>
        <v>14</v>
      </c>
      <c r="P6" s="11">
        <f t="shared" ref="P6:W6" si="0">O6+1</f>
        <v>15</v>
      </c>
      <c r="Q6" s="11">
        <f t="shared" si="0"/>
        <v>16</v>
      </c>
      <c r="R6" s="11">
        <f t="shared" si="0"/>
        <v>17</v>
      </c>
      <c r="S6" s="11">
        <f t="shared" si="0"/>
        <v>18</v>
      </c>
      <c r="T6" s="11">
        <f t="shared" si="0"/>
        <v>19</v>
      </c>
      <c r="U6" s="11">
        <f t="shared" si="0"/>
        <v>20</v>
      </c>
      <c r="V6" s="11">
        <f t="shared" si="0"/>
        <v>21</v>
      </c>
      <c r="W6" s="11">
        <f t="shared" si="0"/>
        <v>22</v>
      </c>
    </row>
    <row r="7" spans="1:23" s="12" customFormat="1" x14ac:dyDescent="0.25">
      <c r="A7" s="22"/>
      <c r="B7" s="23" t="s">
        <v>35</v>
      </c>
      <c r="C7" s="23"/>
      <c r="D7" s="22"/>
      <c r="E7" s="22"/>
      <c r="F7" s="24">
        <v>0</v>
      </c>
      <c r="G7" s="24">
        <v>0</v>
      </c>
      <c r="H7" s="24">
        <f>H8+H14+H15+H17+H19</f>
        <v>24.413864717750002</v>
      </c>
      <c r="I7" s="24"/>
      <c r="J7" s="24"/>
      <c r="K7" s="24">
        <v>0</v>
      </c>
      <c r="L7" s="24">
        <v>0</v>
      </c>
      <c r="M7" s="24">
        <f>M8+M14+M15+M17+M19</f>
        <v>24.413864717750002</v>
      </c>
      <c r="N7" s="24">
        <f>M7-H7</f>
        <v>0</v>
      </c>
      <c r="O7" s="24">
        <f>O8+O14+O15+O17+O19</f>
        <v>19.107241572583334</v>
      </c>
      <c r="P7" s="24">
        <f t="shared" ref="P7:R7" si="1">P8+P14+P15+P17+P19</f>
        <v>15.87474576</v>
      </c>
      <c r="Q7" s="24">
        <f t="shared" si="1"/>
        <v>5.3066231451666663</v>
      </c>
      <c r="R7" s="24">
        <f t="shared" si="1"/>
        <v>8.58386471775</v>
      </c>
      <c r="S7" s="25"/>
      <c r="T7" s="25"/>
      <c r="U7" s="25"/>
      <c r="V7" s="25"/>
      <c r="W7" s="22"/>
    </row>
    <row r="8" spans="1:23" s="28" customFormat="1" x14ac:dyDescent="0.25">
      <c r="A8" s="10" t="s">
        <v>31</v>
      </c>
      <c r="B8" s="20" t="s">
        <v>13</v>
      </c>
      <c r="C8" s="20"/>
      <c r="D8" s="26"/>
      <c r="E8" s="26"/>
      <c r="F8" s="27">
        <v>0</v>
      </c>
      <c r="G8" s="27">
        <v>0</v>
      </c>
      <c r="H8" s="27">
        <f>H9</f>
        <v>5.7881447177499998</v>
      </c>
      <c r="I8" s="27"/>
      <c r="J8" s="27"/>
      <c r="K8" s="27">
        <v>0</v>
      </c>
      <c r="L8" s="27">
        <v>0</v>
      </c>
      <c r="M8" s="27">
        <f>M9</f>
        <v>5.7881447177499998</v>
      </c>
      <c r="N8" s="24">
        <f>M8-H8</f>
        <v>0</v>
      </c>
      <c r="O8" s="24">
        <f>O9</f>
        <v>1.9293815725833332</v>
      </c>
      <c r="P8" s="24">
        <v>0</v>
      </c>
      <c r="Q8" s="24">
        <f>Q9</f>
        <v>3.8587631451666669</v>
      </c>
      <c r="R8" s="24">
        <f>R9</f>
        <v>5.7881447177499998</v>
      </c>
      <c r="S8" s="26"/>
      <c r="T8" s="26"/>
      <c r="U8" s="26"/>
      <c r="V8" s="26"/>
      <c r="W8" s="26"/>
    </row>
    <row r="9" spans="1:23" s="28" customFormat="1" ht="25.5" x14ac:dyDescent="0.25">
      <c r="A9" s="9" t="s">
        <v>14</v>
      </c>
      <c r="B9" s="19" t="s">
        <v>15</v>
      </c>
      <c r="C9" s="19"/>
      <c r="D9" s="26"/>
      <c r="E9" s="26"/>
      <c r="F9" s="27">
        <v>0</v>
      </c>
      <c r="G9" s="27">
        <v>0</v>
      </c>
      <c r="H9" s="27">
        <f>SUM(H10:H12)</f>
        <v>5.7881447177499998</v>
      </c>
      <c r="I9" s="27"/>
      <c r="J9" s="27"/>
      <c r="K9" s="27">
        <v>0</v>
      </c>
      <c r="L9" s="27">
        <v>0</v>
      </c>
      <c r="M9" s="27">
        <f>SUM(M10:M12)</f>
        <v>5.7881447177499998</v>
      </c>
      <c r="N9" s="27">
        <f>M9-H9</f>
        <v>0</v>
      </c>
      <c r="O9" s="27">
        <f>O10+O11+O12</f>
        <v>1.9293815725833332</v>
      </c>
      <c r="P9" s="27">
        <v>0</v>
      </c>
      <c r="Q9" s="27">
        <f>Q10+Q11+Q12</f>
        <v>3.8587631451666669</v>
      </c>
      <c r="R9" s="27">
        <f>R10+R11+R12</f>
        <v>5.7881447177499998</v>
      </c>
      <c r="S9" s="26"/>
      <c r="T9" s="26"/>
      <c r="U9" s="26"/>
      <c r="V9" s="26"/>
      <c r="W9" s="26"/>
    </row>
    <row r="10" spans="1:23" ht="63" x14ac:dyDescent="0.25">
      <c r="A10" s="35" t="s">
        <v>16</v>
      </c>
      <c r="B10" s="36" t="s">
        <v>39</v>
      </c>
      <c r="C10" s="36"/>
      <c r="D10" s="37">
        <v>2018</v>
      </c>
      <c r="E10" s="37">
        <v>2019</v>
      </c>
      <c r="F10" s="37"/>
      <c r="G10" s="37"/>
      <c r="H10" s="39">
        <v>2.3408607364999998</v>
      </c>
      <c r="I10" s="40">
        <v>2019</v>
      </c>
      <c r="J10" s="37">
        <v>2019</v>
      </c>
      <c r="K10" s="37"/>
      <c r="L10" s="37"/>
      <c r="M10" s="39">
        <f>H10</f>
        <v>2.3408607364999998</v>
      </c>
      <c r="N10" s="38">
        <v>0</v>
      </c>
      <c r="O10" s="38">
        <f>[2]D0228_1074205010351_04_0_69_!$G$49</f>
        <v>0.78028691216666657</v>
      </c>
      <c r="P10" s="38">
        <v>0</v>
      </c>
      <c r="Q10" s="38">
        <f t="shared" ref="Q10:Q12" si="2">M10-O10</f>
        <v>1.5605738243333334</v>
      </c>
      <c r="R10" s="38">
        <f>M10</f>
        <v>2.3408607364999998</v>
      </c>
      <c r="S10" s="37" t="s">
        <v>54</v>
      </c>
      <c r="T10" s="37" t="s">
        <v>46</v>
      </c>
      <c r="U10" s="37" t="s">
        <v>50</v>
      </c>
      <c r="V10" s="37" t="s">
        <v>51</v>
      </c>
      <c r="W10" s="37" t="s">
        <v>49</v>
      </c>
    </row>
    <row r="11" spans="1:23" ht="47.25" x14ac:dyDescent="0.25">
      <c r="A11" s="35" t="s">
        <v>17</v>
      </c>
      <c r="B11" s="36" t="s">
        <v>40</v>
      </c>
      <c r="C11" s="36"/>
      <c r="D11" s="37">
        <v>2018</v>
      </c>
      <c r="E11" s="37">
        <v>2019</v>
      </c>
      <c r="F11" s="37"/>
      <c r="G11" s="37"/>
      <c r="H11" s="39">
        <v>1.560573821</v>
      </c>
      <c r="I11" s="40">
        <v>2019</v>
      </c>
      <c r="J11" s="37">
        <v>2019</v>
      </c>
      <c r="K11" s="37"/>
      <c r="L11" s="37"/>
      <c r="M11" s="39">
        <f t="shared" ref="M11:M12" si="3">H11</f>
        <v>1.560573821</v>
      </c>
      <c r="N11" s="38">
        <v>0</v>
      </c>
      <c r="O11" s="38">
        <f>[2]D0228_1074205010351_04_0_69_!$G$50</f>
        <v>0.52019127366666662</v>
      </c>
      <c r="P11" s="38">
        <v>0</v>
      </c>
      <c r="Q11" s="38">
        <f t="shared" si="2"/>
        <v>1.0403825473333335</v>
      </c>
      <c r="R11" s="38">
        <f t="shared" ref="R11:R12" si="4">M11</f>
        <v>1.560573821</v>
      </c>
      <c r="S11" s="37" t="s">
        <v>54</v>
      </c>
      <c r="T11" s="37" t="s">
        <v>46</v>
      </c>
      <c r="U11" s="37" t="s">
        <v>50</v>
      </c>
      <c r="V11" s="37" t="s">
        <v>51</v>
      </c>
      <c r="W11" s="37" t="s">
        <v>49</v>
      </c>
    </row>
    <row r="12" spans="1:23" ht="47.25" x14ac:dyDescent="0.25">
      <c r="A12" s="35" t="s">
        <v>41</v>
      </c>
      <c r="B12" s="36" t="s">
        <v>42</v>
      </c>
      <c r="C12" s="36"/>
      <c r="D12" s="37">
        <v>2018</v>
      </c>
      <c r="E12" s="37">
        <v>2019</v>
      </c>
      <c r="F12" s="37"/>
      <c r="G12" s="37"/>
      <c r="H12" s="38">
        <v>1.88671016025</v>
      </c>
      <c r="I12" s="40">
        <v>2019</v>
      </c>
      <c r="J12" s="37">
        <v>2019</v>
      </c>
      <c r="K12" s="37"/>
      <c r="L12" s="37"/>
      <c r="M12" s="39">
        <f t="shared" si="3"/>
        <v>1.88671016025</v>
      </c>
      <c r="N12" s="38">
        <v>0</v>
      </c>
      <c r="O12" s="38">
        <f>[2]D0228_1074205010351_04_0_69_!$G$51</f>
        <v>0.62890338675000002</v>
      </c>
      <c r="P12" s="38">
        <v>0</v>
      </c>
      <c r="Q12" s="38">
        <f>M12-O12</f>
        <v>1.2578067735</v>
      </c>
      <c r="R12" s="38">
        <f t="shared" si="4"/>
        <v>1.88671016025</v>
      </c>
      <c r="S12" s="37" t="s">
        <v>54</v>
      </c>
      <c r="T12" s="37" t="s">
        <v>46</v>
      </c>
      <c r="U12" s="37" t="s">
        <v>50</v>
      </c>
      <c r="V12" s="37" t="s">
        <v>51</v>
      </c>
      <c r="W12" s="37" t="s">
        <v>49</v>
      </c>
    </row>
    <row r="13" spans="1:23" s="28" customFormat="1" ht="25.5" x14ac:dyDescent="0.25">
      <c r="A13" s="9" t="s">
        <v>18</v>
      </c>
      <c r="B13" s="18" t="s">
        <v>19</v>
      </c>
      <c r="C13" s="18"/>
      <c r="D13" s="26"/>
      <c r="E13" s="26"/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6"/>
      <c r="T13" s="26"/>
      <c r="U13" s="26"/>
      <c r="V13" s="26"/>
      <c r="W13" s="26"/>
    </row>
    <row r="14" spans="1:23" x14ac:dyDescent="0.25">
      <c r="A14" s="7" t="s">
        <v>20</v>
      </c>
      <c r="B14" s="17" t="s">
        <v>21</v>
      </c>
      <c r="C14" s="17"/>
      <c r="D14" s="2"/>
      <c r="E14" s="2"/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2"/>
      <c r="T14" s="2"/>
      <c r="U14" s="2"/>
      <c r="V14" s="2"/>
      <c r="W14" s="2"/>
    </row>
    <row r="15" spans="1:23" s="28" customFormat="1" x14ac:dyDescent="0.25">
      <c r="A15" s="9" t="s">
        <v>22</v>
      </c>
      <c r="B15" s="15" t="s">
        <v>23</v>
      </c>
      <c r="C15" s="15"/>
      <c r="D15" s="26"/>
      <c r="E15" s="26"/>
      <c r="F15" s="27">
        <v>0</v>
      </c>
      <c r="G15" s="27">
        <v>0</v>
      </c>
      <c r="H15" s="27">
        <f>H16</f>
        <v>15.14</v>
      </c>
      <c r="I15" s="27"/>
      <c r="J15" s="27"/>
      <c r="K15" s="27">
        <v>0</v>
      </c>
      <c r="L15" s="27">
        <v>0</v>
      </c>
      <c r="M15" s="27">
        <f>M16</f>
        <v>15.14</v>
      </c>
      <c r="N15" s="27">
        <f>M15-H15</f>
        <v>0</v>
      </c>
      <c r="O15" s="27">
        <f>O16</f>
        <v>15.14</v>
      </c>
      <c r="P15" s="27">
        <f>P16</f>
        <v>15.14</v>
      </c>
      <c r="Q15" s="27">
        <v>0</v>
      </c>
      <c r="R15" s="27">
        <v>0</v>
      </c>
      <c r="S15" s="26"/>
      <c r="T15" s="26"/>
      <c r="U15" s="26"/>
      <c r="V15" s="26"/>
      <c r="W15" s="26"/>
    </row>
    <row r="16" spans="1:23" ht="25.5" x14ac:dyDescent="0.25">
      <c r="A16" s="8" t="s">
        <v>24</v>
      </c>
      <c r="B16" s="16" t="s">
        <v>43</v>
      </c>
      <c r="C16" s="16"/>
      <c r="D16" s="2">
        <v>2018</v>
      </c>
      <c r="E16" s="2">
        <v>2018</v>
      </c>
      <c r="F16" s="2"/>
      <c r="G16" s="2"/>
      <c r="H16" s="38">
        <v>15.14</v>
      </c>
      <c r="I16" s="2">
        <v>2018</v>
      </c>
      <c r="J16" s="2">
        <v>2018</v>
      </c>
      <c r="K16" s="21"/>
      <c r="L16" s="2"/>
      <c r="M16" s="21">
        <f>'[1]приложение 1.1. '!$W$48</f>
        <v>15.14</v>
      </c>
      <c r="N16" s="5">
        <f>M16-H16</f>
        <v>0</v>
      </c>
      <c r="O16" s="5">
        <f>M16</f>
        <v>15.14</v>
      </c>
      <c r="P16" s="5">
        <f>O16</f>
        <v>15.14</v>
      </c>
      <c r="Q16" s="5">
        <v>0</v>
      </c>
      <c r="R16" s="5">
        <v>0</v>
      </c>
      <c r="S16" s="2"/>
      <c r="T16" s="37"/>
      <c r="U16" s="37"/>
      <c r="V16" s="37"/>
      <c r="W16" s="37"/>
    </row>
    <row r="17" spans="1:23" s="28" customFormat="1" x14ac:dyDescent="0.25">
      <c r="A17" s="9" t="s">
        <v>25</v>
      </c>
      <c r="B17" s="15" t="s">
        <v>26</v>
      </c>
      <c r="C17" s="15"/>
      <c r="D17" s="26"/>
      <c r="E17" s="26"/>
      <c r="F17" s="27">
        <v>0</v>
      </c>
      <c r="G17" s="27">
        <v>0</v>
      </c>
      <c r="H17" s="27">
        <f>H18</f>
        <v>2.8957199999999998</v>
      </c>
      <c r="I17" s="27"/>
      <c r="J17" s="27"/>
      <c r="K17" s="27">
        <v>0</v>
      </c>
      <c r="L17" s="27">
        <v>0</v>
      </c>
      <c r="M17" s="27">
        <f>M18</f>
        <v>2.8957199999999998</v>
      </c>
      <c r="N17" s="27">
        <v>0</v>
      </c>
      <c r="O17" s="27">
        <f>O18</f>
        <v>1.4478599999999999</v>
      </c>
      <c r="P17" s="27">
        <f>P18</f>
        <v>0.1</v>
      </c>
      <c r="Q17" s="27">
        <f>Q18</f>
        <v>1.4478599999999999</v>
      </c>
      <c r="R17" s="27">
        <f>R18</f>
        <v>2.7957199999999998</v>
      </c>
      <c r="S17" s="26"/>
      <c r="T17" s="26"/>
      <c r="U17" s="26"/>
      <c r="V17" s="26"/>
      <c r="W17" s="26"/>
    </row>
    <row r="18" spans="1:23" ht="46.5" customHeight="1" x14ac:dyDescent="0.25">
      <c r="A18" s="8" t="s">
        <v>32</v>
      </c>
      <c r="B18" s="16" t="s">
        <v>44</v>
      </c>
      <c r="C18" s="16"/>
      <c r="D18" s="2">
        <v>2018</v>
      </c>
      <c r="E18" s="2">
        <v>2019</v>
      </c>
      <c r="F18" s="2"/>
      <c r="G18" s="2"/>
      <c r="H18" s="21">
        <f>'[1]приложение 1.1. '!$W$54</f>
        <v>2.8957199999999998</v>
      </c>
      <c r="I18" s="2">
        <v>2018</v>
      </c>
      <c r="J18" s="2">
        <v>2019</v>
      </c>
      <c r="K18" s="2"/>
      <c r="L18" s="2"/>
      <c r="M18" s="21">
        <f>H18</f>
        <v>2.8957199999999998</v>
      </c>
      <c r="N18" s="5">
        <v>0</v>
      </c>
      <c r="O18" s="5">
        <f>[2]D0228_1074205010351_04_0_69_!$U$105</f>
        <v>1.4478599999999999</v>
      </c>
      <c r="P18" s="5">
        <f>[2]D0228_1074205010351_04_0_69_!$N$105</f>
        <v>0.1</v>
      </c>
      <c r="Q18" s="5">
        <f>O18</f>
        <v>1.4478599999999999</v>
      </c>
      <c r="R18" s="5">
        <f>M18-P18</f>
        <v>2.7957199999999998</v>
      </c>
      <c r="S18" s="2" t="s">
        <v>55</v>
      </c>
      <c r="T18" s="37" t="s">
        <v>46</v>
      </c>
      <c r="U18" s="37" t="s">
        <v>50</v>
      </c>
      <c r="V18" s="2" t="s">
        <v>53</v>
      </c>
      <c r="W18" s="2" t="s">
        <v>56</v>
      </c>
    </row>
    <row r="19" spans="1:23" s="28" customFormat="1" x14ac:dyDescent="0.25">
      <c r="A19" s="6" t="s">
        <v>27</v>
      </c>
      <c r="B19" s="15" t="s">
        <v>28</v>
      </c>
      <c r="C19" s="15"/>
      <c r="D19" s="26"/>
      <c r="E19" s="26"/>
      <c r="F19" s="27">
        <v>0</v>
      </c>
      <c r="G19" s="27">
        <v>0</v>
      </c>
      <c r="H19" s="27">
        <f>H20</f>
        <v>0.59</v>
      </c>
      <c r="I19" s="27"/>
      <c r="J19" s="27"/>
      <c r="K19" s="27">
        <v>0</v>
      </c>
      <c r="L19" s="27">
        <v>0</v>
      </c>
      <c r="M19" s="27">
        <f>M20</f>
        <v>0.59</v>
      </c>
      <c r="N19" s="27">
        <f>N20</f>
        <v>0</v>
      </c>
      <c r="O19" s="27">
        <f>O20</f>
        <v>0.59</v>
      </c>
      <c r="P19" s="27">
        <f>P20</f>
        <v>0.63474576000000005</v>
      </c>
      <c r="Q19" s="27">
        <v>0</v>
      </c>
      <c r="R19" s="27">
        <v>0</v>
      </c>
      <c r="S19" s="26"/>
      <c r="T19" s="26"/>
      <c r="U19" s="26"/>
      <c r="V19" s="26"/>
      <c r="W19" s="26"/>
    </row>
    <row r="20" spans="1:23" x14ac:dyDescent="0.25">
      <c r="A20" s="4" t="s">
        <v>32</v>
      </c>
      <c r="B20" s="16" t="s">
        <v>45</v>
      </c>
      <c r="C20" s="16"/>
      <c r="D20" s="2">
        <v>2018</v>
      </c>
      <c r="E20" s="2">
        <v>2018</v>
      </c>
      <c r="F20" s="2"/>
      <c r="G20" s="2"/>
      <c r="H20" s="21">
        <f>'[1]приложение 1.1. '!$W$56</f>
        <v>0.59</v>
      </c>
      <c r="I20" s="29">
        <v>2018</v>
      </c>
      <c r="J20" s="29">
        <v>2018</v>
      </c>
      <c r="K20" s="2"/>
      <c r="L20" s="2"/>
      <c r="M20" s="21">
        <f>H20</f>
        <v>0.59</v>
      </c>
      <c r="N20" s="5">
        <v>0</v>
      </c>
      <c r="O20" s="5">
        <f>[2]D0228_1074205010351_04_0_69_!$AW$107</f>
        <v>0.59</v>
      </c>
      <c r="P20" s="5">
        <f>[2]D0228_1074205010351_04_0_69_!$N$107</f>
        <v>0.63474576000000005</v>
      </c>
      <c r="Q20" s="5">
        <v>0</v>
      </c>
      <c r="R20" s="5">
        <v>0</v>
      </c>
      <c r="S20" s="2"/>
      <c r="T20" s="2"/>
      <c r="U20" s="2"/>
      <c r="V20" s="2"/>
      <c r="W20" s="2"/>
    </row>
    <row r="21" spans="1:23" s="28" customFormat="1" x14ac:dyDescent="0.25">
      <c r="A21" s="6" t="s">
        <v>29</v>
      </c>
      <c r="B21" s="15" t="s">
        <v>30</v>
      </c>
      <c r="C21" s="15"/>
      <c r="D21" s="26"/>
      <c r="E21" s="26"/>
      <c r="F21" s="27">
        <v>0</v>
      </c>
      <c r="G21" s="27">
        <v>0</v>
      </c>
      <c r="H21" s="27">
        <v>0</v>
      </c>
      <c r="I21" s="27"/>
      <c r="J21" s="27"/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6"/>
      <c r="T21" s="26"/>
      <c r="U21" s="26"/>
      <c r="V21" s="26"/>
      <c r="W21" s="26"/>
    </row>
    <row r="23" spans="1:23" ht="15.75" x14ac:dyDescent="0.25">
      <c r="D23" s="30" t="s">
        <v>36</v>
      </c>
      <c r="E23" s="30"/>
      <c r="F23" s="31"/>
      <c r="G23" s="31"/>
      <c r="H23" s="31"/>
      <c r="I23" s="31"/>
      <c r="J23" s="30" t="s">
        <v>37</v>
      </c>
    </row>
    <row r="24" spans="1:23" ht="15.75" x14ac:dyDescent="0.25">
      <c r="D24" s="30"/>
      <c r="E24" s="30"/>
      <c r="F24" s="31"/>
      <c r="G24" s="31"/>
      <c r="H24" s="31"/>
      <c r="I24" s="31"/>
      <c r="J24" s="30"/>
    </row>
    <row r="25" spans="1:23" ht="15.75" x14ac:dyDescent="0.25">
      <c r="D25" s="30"/>
      <c r="E25" s="30"/>
      <c r="F25" s="31"/>
      <c r="G25" s="31"/>
      <c r="H25" s="31"/>
      <c r="I25" s="31"/>
      <c r="J25" s="30"/>
    </row>
    <row r="26" spans="1:23" ht="15.75" x14ac:dyDescent="0.25">
      <c r="D26" s="30"/>
      <c r="E26" s="30"/>
      <c r="F26" s="31"/>
      <c r="G26" s="31"/>
      <c r="H26" s="31"/>
      <c r="I26" s="31"/>
      <c r="J26" s="30"/>
    </row>
    <row r="27" spans="1:23" ht="15.75" x14ac:dyDescent="0.25">
      <c r="D27" s="30"/>
      <c r="E27" s="30"/>
      <c r="F27" s="31"/>
      <c r="G27" s="31"/>
      <c r="H27" s="31"/>
      <c r="I27" s="31"/>
      <c r="J27" s="30"/>
    </row>
    <row r="28" spans="1:23" ht="15.75" x14ac:dyDescent="0.25">
      <c r="D28" s="30"/>
      <c r="E28" s="30"/>
      <c r="F28" s="31"/>
      <c r="G28" s="31"/>
      <c r="H28" s="31"/>
      <c r="I28" s="31"/>
      <c r="J28" s="30"/>
    </row>
    <row r="29" spans="1:23" ht="15.75" x14ac:dyDescent="0.25">
      <c r="D29" s="32"/>
      <c r="E29" s="30"/>
      <c r="F29" s="31"/>
      <c r="G29" s="31"/>
      <c r="H29" s="31"/>
      <c r="I29" s="31"/>
      <c r="J29" s="33"/>
    </row>
    <row r="30" spans="1:23" ht="15.75" x14ac:dyDescent="0.25">
      <c r="D30" s="30"/>
      <c r="E30" s="30"/>
      <c r="F30" s="31"/>
      <c r="G30" s="31"/>
      <c r="H30" s="31"/>
      <c r="I30" s="31"/>
      <c r="J30" s="30"/>
    </row>
    <row r="31" spans="1:23" ht="15.75" x14ac:dyDescent="0.25">
      <c r="D31" s="30"/>
      <c r="E31" s="30"/>
      <c r="F31" s="31"/>
      <c r="G31" s="31"/>
      <c r="H31" s="31"/>
      <c r="I31" s="30"/>
      <c r="J31" s="30"/>
    </row>
    <row r="32" spans="1:23" ht="15.75" x14ac:dyDescent="0.25">
      <c r="D32" s="30"/>
      <c r="E32" s="30"/>
      <c r="F32" s="31"/>
      <c r="G32" s="31"/>
      <c r="H32" s="31"/>
      <c r="I32" s="30"/>
      <c r="J32" s="30"/>
    </row>
    <row r="34" spans="1:3" ht="25.5" customHeight="1" x14ac:dyDescent="0.25">
      <c r="A34" s="53"/>
      <c r="B34" s="53"/>
      <c r="C34" s="34"/>
    </row>
  </sheetData>
  <autoFilter ref="A7:W21"/>
  <mergeCells count="24">
    <mergeCell ref="Q4:R4"/>
    <mergeCell ref="A34:B34"/>
    <mergeCell ref="A3:A5"/>
    <mergeCell ref="B3:B5"/>
    <mergeCell ref="D4:D5"/>
    <mergeCell ref="E4:E5"/>
    <mergeCell ref="D3:H3"/>
    <mergeCell ref="H4:H5"/>
    <mergeCell ref="S3:S5"/>
    <mergeCell ref="T3:T5"/>
    <mergeCell ref="U3:U5"/>
    <mergeCell ref="V3:V5"/>
    <mergeCell ref="A1:W1"/>
    <mergeCell ref="F4:G4"/>
    <mergeCell ref="W3:W5"/>
    <mergeCell ref="M4:M5"/>
    <mergeCell ref="I4:I5"/>
    <mergeCell ref="J4:J5"/>
    <mergeCell ref="I3:M3"/>
    <mergeCell ref="K4:L4"/>
    <mergeCell ref="N3:N5"/>
    <mergeCell ref="C3:C5"/>
    <mergeCell ref="O3:R3"/>
    <mergeCell ref="O4:P4"/>
  </mergeCells>
  <pageMargins left="0.59055118110236227" right="0.19685039370078741" top="0.19685039370078741" bottom="0.19685039370078741" header="0.31496062992125984" footer="0.31496062992125984"/>
  <pageSetup paperSize="8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2019-04-17T09:07:46Z</dcterms:modified>
</cp:coreProperties>
</file>